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8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<sst xmlns="http://schemas.openxmlformats.org/spreadsheetml/2006/main" count="141" uniqueCount="62">
  <si>
    <t>Charlotte</t>
  </si>
  <si>
    <t>Home Wins</t>
  </si>
  <si>
    <t>Home Losses</t>
  </si>
  <si>
    <t>Road Wins</t>
  </si>
  <si>
    <t>Road Losses</t>
  </si>
  <si>
    <t>Neutral Wins</t>
  </si>
  <si>
    <t>Neutral Losses</t>
  </si>
  <si>
    <t>Opponents</t>
  </si>
  <si>
    <t>Chlt Win/Loss</t>
  </si>
  <si>
    <t>Opp. Win/Loss</t>
  </si>
  <si>
    <t>Opp./Opp. Win/Loss</t>
  </si>
  <si>
    <t>Total Home</t>
  </si>
  <si>
    <t>Total Road</t>
  </si>
  <si>
    <t>Total Neutral</t>
  </si>
  <si>
    <t>Total Games</t>
  </si>
  <si>
    <t>Total Wins</t>
  </si>
  <si>
    <t>Total Losses</t>
  </si>
  <si>
    <t>Actual RPI</t>
  </si>
  <si>
    <t>ACTUAL RPI</t>
  </si>
  <si>
    <t>Fantasy RPI</t>
  </si>
  <si>
    <t>Adjusted Fantasy RPI</t>
  </si>
  <si>
    <t xml:space="preserve"> </t>
  </si>
  <si>
    <t>Team</t>
  </si>
  <si>
    <t>Home</t>
  </si>
  <si>
    <t>Wins</t>
  </si>
  <si>
    <t>Losses</t>
  </si>
  <si>
    <t>Road</t>
  </si>
  <si>
    <t>Neutral</t>
  </si>
  <si>
    <t>Hofstra</t>
  </si>
  <si>
    <t>Gardner Webb</t>
  </si>
  <si>
    <t>Temple</t>
  </si>
  <si>
    <t>UMASS</t>
  </si>
  <si>
    <t>LaSalle</t>
  </si>
  <si>
    <t>Richmond</t>
  </si>
  <si>
    <t>Dayton</t>
  </si>
  <si>
    <t>Xavier</t>
  </si>
  <si>
    <t xml:space="preserve">Fordham </t>
  </si>
  <si>
    <t>Duquesne</t>
  </si>
  <si>
    <t>Rhode Island</t>
  </si>
  <si>
    <t>TOTALS</t>
  </si>
  <si>
    <t>UNC Asheville</t>
  </si>
  <si>
    <t>Elon</t>
  </si>
  <si>
    <t>Duke</t>
  </si>
  <si>
    <t>Yale</t>
  </si>
  <si>
    <t>East Carolina</t>
  </si>
  <si>
    <t>Louisville</t>
  </si>
  <si>
    <t>Winston Salem St</t>
  </si>
  <si>
    <t>Winthrop</t>
  </si>
  <si>
    <t>Old Dominion</t>
  </si>
  <si>
    <t>Mercer</t>
  </si>
  <si>
    <t>Ga Tech</t>
  </si>
  <si>
    <t>Tennessee</t>
  </si>
  <si>
    <t>St Bona</t>
  </si>
  <si>
    <t>St Louis</t>
  </si>
  <si>
    <t>GW</t>
  </si>
  <si>
    <t>St Joseph's</t>
  </si>
  <si>
    <t>Totals</t>
  </si>
  <si>
    <t xml:space="preserve">Winthrop Win </t>
  </si>
  <si>
    <t>Win</t>
  </si>
  <si>
    <t>Loss</t>
  </si>
  <si>
    <t>Opponents Effective W/L</t>
  </si>
  <si>
    <t>Thru 12/20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</si>
</sst>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18.00390625" style="0" customWidth="1"/>
    <col min="2" max="2" width="6.8515625" style="0" customWidth="1"/>
    <col min="3" max="3" width="7.140625" style="0" customWidth="1"/>
    <col min="4" max="4" width="5.7109375" style="0" customWidth="1"/>
    <col min="5" max="5" width="6.7109375" style="0" customWidth="1"/>
    <col min="6" max="7" width="6.57421875" style="0" customWidth="1"/>
    <col min="8" max="8" width="17.8515625" style="0" customWidth="1"/>
    <col min="9" max="9" width="7.421875" style="0" customWidth="1"/>
    <col min="10" max="10" width="6.7109375" style="0" customWidth="1"/>
    <col min="11" max="11" width="5.7109375" style="0" customWidth="1"/>
    <col min="13" max="13" width="4.57421875" style="0" customWidth="1"/>
    <col min="14" max="14" width="5.28125" style="0" customWidth="1"/>
    <col min="15" max="15" width="4.7109375" style="0" customWidth="1"/>
    <col min="18" max="18" width="15.8515625" style="0" customWidth="1"/>
  </cols>
  <sheetData>
    <row r="1" spans="1:8" ht="12.75">
      <c r="A1" t="s">
        <v>18</v>
      </c>
      <c r="H1" t="s">
        <v>19</v>
      </c>
    </row>
    <row r="3" spans="1:12" ht="12.75">
      <c r="A3" t="s">
        <v>0</v>
      </c>
      <c r="E3" t="s">
        <v>7</v>
      </c>
      <c r="H3" t="s">
        <v>0</v>
      </c>
      <c r="L3" t="s">
        <v>7</v>
      </c>
    </row>
    <row r="5" spans="1:12" ht="12.75">
      <c r="A5" t="s">
        <v>1</v>
      </c>
      <c r="B5">
        <v>4</v>
      </c>
      <c r="C5">
        <f>+(B5*0.6)</f>
        <v>2.4</v>
      </c>
      <c r="E5">
        <f>+S67</f>
        <v>17</v>
      </c>
      <c r="H5" t="s">
        <v>1</v>
      </c>
      <c r="I5">
        <v>4</v>
      </c>
      <c r="J5">
        <f>+(I5*0.6)</f>
        <v>2.4</v>
      </c>
      <c r="L5">
        <v>19</v>
      </c>
    </row>
    <row r="6" spans="1:12" ht="12.75">
      <c r="A6" t="s">
        <v>2</v>
      </c>
      <c r="B6">
        <v>0</v>
      </c>
      <c r="C6">
        <f>+(B6*1.4)</f>
        <v>0</v>
      </c>
      <c r="E6">
        <f>+T67</f>
        <v>11</v>
      </c>
      <c r="H6" t="s">
        <v>2</v>
      </c>
      <c r="I6">
        <v>0</v>
      </c>
      <c r="J6">
        <f>+(I6*1.4)</f>
        <v>0</v>
      </c>
      <c r="L6">
        <v>12</v>
      </c>
    </row>
    <row r="7" spans="1:12" ht="12.75">
      <c r="A7" t="s">
        <v>11</v>
      </c>
      <c r="B7">
        <f>+SUM(B5+B6)</f>
        <v>4</v>
      </c>
      <c r="C7">
        <f>+(B7)</f>
        <v>4</v>
      </c>
      <c r="E7">
        <f>+SUM(E5+E6)</f>
        <v>28</v>
      </c>
      <c r="H7" t="s">
        <v>11</v>
      </c>
      <c r="I7">
        <f>+SUM(I5+I6)</f>
        <v>4</v>
      </c>
      <c r="J7">
        <f>+(I7)</f>
        <v>4</v>
      </c>
      <c r="L7">
        <f>+SUM(L5+L6)</f>
        <v>31</v>
      </c>
    </row>
    <row r="8" spans="1:12" ht="12.75">
      <c r="A8" t="s">
        <v>3</v>
      </c>
      <c r="B8">
        <v>2</v>
      </c>
      <c r="C8">
        <f>+(B8*1.4)</f>
        <v>2.8</v>
      </c>
      <c r="E8">
        <f>+U67</f>
        <v>6</v>
      </c>
      <c r="H8" t="s">
        <v>3</v>
      </c>
      <c r="I8">
        <v>3</v>
      </c>
      <c r="J8">
        <f>+(I8*1.4)</f>
        <v>4.199999999999999</v>
      </c>
      <c r="L8">
        <v>7</v>
      </c>
    </row>
    <row r="9" spans="1:12" ht="12.75">
      <c r="A9" t="s">
        <v>4</v>
      </c>
      <c r="B9">
        <v>1</v>
      </c>
      <c r="C9">
        <f>+(B9*0.6)</f>
        <v>0.6</v>
      </c>
      <c r="E9">
        <f>+V67</f>
        <v>18</v>
      </c>
      <c r="H9" t="s">
        <v>4</v>
      </c>
      <c r="I9">
        <v>1</v>
      </c>
      <c r="J9">
        <f>+(I9*0.6)</f>
        <v>0.6</v>
      </c>
      <c r="L9">
        <v>21</v>
      </c>
    </row>
    <row r="10" spans="1:12" ht="12.75">
      <c r="A10" t="s">
        <v>12</v>
      </c>
      <c r="B10">
        <f>+SUM(B8+B9)</f>
        <v>3</v>
      </c>
      <c r="C10">
        <f>+(B10)</f>
        <v>3</v>
      </c>
      <c r="E10">
        <f>+SUM(E8+E9)</f>
        <v>24</v>
      </c>
      <c r="H10" t="s">
        <v>12</v>
      </c>
      <c r="I10">
        <f>+SUM(I8+I9)</f>
        <v>4</v>
      </c>
      <c r="J10">
        <f>+(I10)</f>
        <v>4</v>
      </c>
      <c r="L10">
        <f>+SUM(L8+L9)</f>
        <v>28</v>
      </c>
    </row>
    <row r="11" spans="1:12" ht="12.75">
      <c r="A11" t="s">
        <v>5</v>
      </c>
      <c r="B11">
        <v>2</v>
      </c>
      <c r="C11">
        <f>+(B11)</f>
        <v>2</v>
      </c>
      <c r="E11">
        <f>+W67</f>
        <v>7</v>
      </c>
      <c r="H11" t="s">
        <v>5</v>
      </c>
      <c r="I11">
        <v>2</v>
      </c>
      <c r="J11">
        <f>+(I11)</f>
        <v>2</v>
      </c>
      <c r="L11">
        <v>7</v>
      </c>
    </row>
    <row r="12" spans="1:12" ht="12.75">
      <c r="A12" t="s">
        <v>6</v>
      </c>
      <c r="B12">
        <v>0</v>
      </c>
      <c r="C12">
        <f>+(B12)</f>
        <v>0</v>
      </c>
      <c r="E12">
        <f>+X67</f>
        <v>9</v>
      </c>
      <c r="H12" t="s">
        <v>6</v>
      </c>
      <c r="I12">
        <v>0</v>
      </c>
      <c r="J12">
        <f>+(I12)</f>
        <v>0</v>
      </c>
      <c r="L12">
        <v>9</v>
      </c>
    </row>
    <row r="13" spans="1:12" ht="12.75">
      <c r="A13" t="s">
        <v>13</v>
      </c>
      <c r="B13">
        <f>+SUM(B11+B12)</f>
        <v>2</v>
      </c>
      <c r="C13">
        <f>+(B13)</f>
        <v>2</v>
      </c>
      <c r="E13">
        <f>+SUM(E11+E12)</f>
        <v>16</v>
      </c>
      <c r="H13" t="s">
        <v>13</v>
      </c>
      <c r="I13">
        <f>+SUM(I11+I12)</f>
        <v>2</v>
      </c>
      <c r="J13">
        <f>+(I13)</f>
        <v>2</v>
      </c>
      <c r="L13">
        <f>+SUM(L11+L12)</f>
        <v>16</v>
      </c>
    </row>
    <row r="14" spans="1:12" ht="12.75">
      <c r="A14" t="s">
        <v>15</v>
      </c>
      <c r="B14">
        <f>+SUM(B5+B8+B11)</f>
        <v>8</v>
      </c>
      <c r="C14">
        <f>+SUM(C5+C8+C11)</f>
        <v>7.199999999999999</v>
      </c>
      <c r="E14">
        <f>+SUM(E5+E8+E11)</f>
        <v>30</v>
      </c>
      <c r="H14" t="s">
        <v>15</v>
      </c>
      <c r="I14">
        <f>+SUM(I5+I8+I11)</f>
        <v>9</v>
      </c>
      <c r="J14">
        <f>+SUM(J5+J8+J11)</f>
        <v>8.6</v>
      </c>
      <c r="L14">
        <f>+SUM(L5+L8+L11)</f>
        <v>33</v>
      </c>
    </row>
    <row r="15" spans="1:12" ht="12.75">
      <c r="A15" t="s">
        <v>16</v>
      </c>
      <c r="B15">
        <f>+SUM(B6+B9+B12)</f>
        <v>1</v>
      </c>
      <c r="C15">
        <f>+SUM(C6+C9+C12)</f>
        <v>0.6</v>
      </c>
      <c r="E15">
        <f>+SUM(E6+E9+E12)</f>
        <v>38</v>
      </c>
      <c r="H15" t="s">
        <v>16</v>
      </c>
      <c r="I15">
        <f>+SUM(I6+I9+I12)</f>
        <v>1</v>
      </c>
      <c r="J15">
        <f>+SUM(J6+J9+J12)</f>
        <v>0.6</v>
      </c>
      <c r="L15">
        <f>+SUM(L6+L9+L12)</f>
        <v>42</v>
      </c>
    </row>
    <row r="16" spans="1:12" ht="12.75">
      <c r="A16" t="s">
        <v>14</v>
      </c>
      <c r="B16">
        <f>+SUM(B14+B15)</f>
        <v>9</v>
      </c>
      <c r="C16">
        <f>+SUM(C14+C15)</f>
        <v>7.799999999999999</v>
      </c>
      <c r="E16">
        <f>+SUM(E14+E15)</f>
        <v>68</v>
      </c>
      <c r="H16" t="s">
        <v>14</v>
      </c>
      <c r="I16">
        <f>+SUM(I14+I15)</f>
        <v>10</v>
      </c>
      <c r="J16">
        <f>+SUM(J14+J15)</f>
        <v>9.2</v>
      </c>
      <c r="L16">
        <f>+SUM(L14+L15)</f>
        <v>75</v>
      </c>
    </row>
    <row r="18" spans="1:12" ht="12.75">
      <c r="A18" t="s">
        <v>8</v>
      </c>
      <c r="C18">
        <f>+(C14/C16)</f>
        <v>0.9230769230769231</v>
      </c>
      <c r="D18">
        <v>0.25</v>
      </c>
      <c r="E18">
        <f>+(C18*D18)</f>
        <v>0.23076923076923078</v>
      </c>
      <c r="H18" t="s">
        <v>8</v>
      </c>
      <c r="J18">
        <f>+(J14/J16)</f>
        <v>0.9347826086956522</v>
      </c>
      <c r="K18">
        <v>0.25</v>
      </c>
      <c r="L18">
        <f>+(J18*K18)</f>
        <v>0.23369565217391305</v>
      </c>
    </row>
    <row r="19" spans="1:12" ht="12.75">
      <c r="A19" t="s">
        <v>9</v>
      </c>
      <c r="C19">
        <f>+(E14/E16)</f>
        <v>0.4411764705882353</v>
      </c>
      <c r="D19">
        <v>0.5</v>
      </c>
      <c r="E19">
        <f>+(C19*D19)</f>
        <v>0.22058823529411764</v>
      </c>
      <c r="H19" t="s">
        <v>9</v>
      </c>
      <c r="J19">
        <f>+(L14/L16)</f>
        <v>0.44</v>
      </c>
      <c r="K19">
        <v>0.5</v>
      </c>
      <c r="L19">
        <f>+(J19*K19)</f>
        <v>0.22</v>
      </c>
    </row>
    <row r="20" spans="1:12" ht="12.75">
      <c r="A20" t="s">
        <v>10</v>
      </c>
      <c r="C20">
        <f>+(E20/D20)</f>
        <v>0.4929701357466063</v>
      </c>
      <c r="D20">
        <v>0.25</v>
      </c>
      <c r="E20">
        <f>+(B23-(E18+E19))</f>
        <v>0.12324253393665158</v>
      </c>
      <c r="H20" t="s">
        <v>10</v>
      </c>
      <c r="J20">
        <f>+(L20/K20)</f>
        <v>0.4929701357466063</v>
      </c>
      <c r="K20">
        <v>0.25</v>
      </c>
      <c r="L20">
        <f>+(E20)</f>
        <v>0.12324253393665158</v>
      </c>
    </row>
    <row r="23" spans="1:9" ht="25.5">
      <c r="A23" t="s">
        <v>17</v>
      </c>
      <c r="B23">
        <v>0.5746</v>
      </c>
      <c r="H23" s="1" t="s">
        <v>20</v>
      </c>
      <c r="I23">
        <f>+(L18+L19+L20)</f>
        <v>0.5769381861105647</v>
      </c>
    </row>
    <row r="25" spans="1:8" ht="12.75">
      <c r="A25" t="s">
        <v>21</v>
      </c>
      <c r="B25" t="s">
        <v>21</v>
      </c>
      <c r="H25" t="s">
        <v>57</v>
      </c>
    </row>
    <row r="26" ht="12.75">
      <c r="A26" t="s">
        <v>21</v>
      </c>
    </row>
    <row r="27" spans="12:19" ht="12.75">
      <c r="L27" t="s">
        <v>0</v>
      </c>
      <c r="S27" t="s">
        <v>60</v>
      </c>
    </row>
    <row r="28" spans="1:26" ht="12.75">
      <c r="A28" t="s">
        <v>61</v>
      </c>
      <c r="B28" t="s">
        <v>23</v>
      </c>
      <c r="D28" t="s">
        <v>26</v>
      </c>
      <c r="F28" t="s">
        <v>27</v>
      </c>
      <c r="L28" t="s">
        <v>23</v>
      </c>
      <c r="N28" t="s">
        <v>26</v>
      </c>
      <c r="P28" t="s">
        <v>27</v>
      </c>
      <c r="S28" t="s">
        <v>23</v>
      </c>
      <c r="U28" t="s">
        <v>26</v>
      </c>
      <c r="W28" t="s">
        <v>27</v>
      </c>
      <c r="Z28" t="s">
        <v>56</v>
      </c>
    </row>
    <row r="29" spans="1:27" ht="12.75">
      <c r="A29" t="s">
        <v>22</v>
      </c>
      <c r="B29" t="s">
        <v>24</v>
      </c>
      <c r="C29" t="s">
        <v>25</v>
      </c>
      <c r="D29" t="s">
        <v>24</v>
      </c>
      <c r="E29" t="s">
        <v>25</v>
      </c>
      <c r="F29" t="s">
        <v>24</v>
      </c>
      <c r="G29" t="s">
        <v>25</v>
      </c>
      <c r="H29" t="s">
        <v>56</v>
      </c>
      <c r="I29" t="s">
        <v>24</v>
      </c>
      <c r="J29" t="s">
        <v>25</v>
      </c>
      <c r="L29" t="s">
        <v>58</v>
      </c>
      <c r="M29" t="s">
        <v>59</v>
      </c>
      <c r="N29" t="s">
        <v>58</v>
      </c>
      <c r="O29" t="s">
        <v>59</v>
      </c>
      <c r="P29" t="s">
        <v>58</v>
      </c>
      <c r="Q29" t="s">
        <v>59</v>
      </c>
      <c r="R29" t="s">
        <v>22</v>
      </c>
      <c r="S29" t="s">
        <v>24</v>
      </c>
      <c r="T29" t="s">
        <v>25</v>
      </c>
      <c r="U29" t="s">
        <v>24</v>
      </c>
      <c r="V29" t="s">
        <v>25</v>
      </c>
      <c r="W29" t="s">
        <v>24</v>
      </c>
      <c r="X29" t="s">
        <v>25</v>
      </c>
      <c r="Z29" t="s">
        <v>24</v>
      </c>
      <c r="AA29" t="s">
        <v>25</v>
      </c>
    </row>
    <row r="30" spans="1:27" ht="12.75">
      <c r="A30" t="s">
        <v>40</v>
      </c>
      <c r="B30">
        <v>0</v>
      </c>
      <c r="C30">
        <v>2</v>
      </c>
      <c r="D30">
        <v>1</v>
      </c>
      <c r="E30">
        <v>3</v>
      </c>
      <c r="F30">
        <v>0</v>
      </c>
      <c r="G30">
        <v>1</v>
      </c>
      <c r="I30">
        <f>+(B30+D30+F30)</f>
        <v>1</v>
      </c>
      <c r="J30">
        <f>+(C30+E30+G30)</f>
        <v>6</v>
      </c>
      <c r="L30">
        <v>1</v>
      </c>
      <c r="R30" t="s">
        <v>40</v>
      </c>
      <c r="S30">
        <f>+(B30-O30)</f>
        <v>0</v>
      </c>
      <c r="T30">
        <f>+C30-N30</f>
        <v>2</v>
      </c>
      <c r="U30">
        <f>+D30-M30</f>
        <v>1</v>
      </c>
      <c r="V30">
        <f>+E30-L30</f>
        <v>2</v>
      </c>
      <c r="W30">
        <f>+F30-Q30</f>
        <v>0</v>
      </c>
      <c r="X30">
        <f>+G30-P30</f>
        <v>1</v>
      </c>
      <c r="Z30">
        <f>+(S30+U30+W30)</f>
        <v>1</v>
      </c>
      <c r="AA30">
        <f>+(T30+V30+X30)</f>
        <v>5</v>
      </c>
    </row>
    <row r="31" spans="1:27" ht="12.75">
      <c r="A31" t="s">
        <v>41</v>
      </c>
      <c r="B31">
        <v>0</v>
      </c>
      <c r="C31">
        <v>1</v>
      </c>
      <c r="D31">
        <v>2</v>
      </c>
      <c r="E31">
        <v>4</v>
      </c>
      <c r="F31">
        <v>0</v>
      </c>
      <c r="G31">
        <v>3</v>
      </c>
      <c r="I31">
        <f aca="true" t="shared" si="0" ref="I31:I59">+(B31+D31+F31)</f>
        <v>2</v>
      </c>
      <c r="J31">
        <f aca="true" t="shared" si="1" ref="J31:J59">+(C31+E31+G31)</f>
        <v>8</v>
      </c>
      <c r="P31">
        <v>1</v>
      </c>
      <c r="R31" t="s">
        <v>41</v>
      </c>
      <c r="S31">
        <f aca="true" t="shared" si="2" ref="S31:S59">+(B31-O31)</f>
        <v>0</v>
      </c>
      <c r="T31">
        <f aca="true" t="shared" si="3" ref="T31:T59">+C31-N31</f>
        <v>1</v>
      </c>
      <c r="U31">
        <f aca="true" t="shared" si="4" ref="U31:U59">+D31-M31</f>
        <v>2</v>
      </c>
      <c r="V31">
        <f aca="true" t="shared" si="5" ref="V31:V59">+E31-L31</f>
        <v>4</v>
      </c>
      <c r="W31">
        <f aca="true" t="shared" si="6" ref="W31:W59">+F31-Q31</f>
        <v>0</v>
      </c>
      <c r="X31">
        <f aca="true" t="shared" si="7" ref="X31:X59">+G31-P31</f>
        <v>2</v>
      </c>
      <c r="Z31">
        <f aca="true" t="shared" si="8" ref="Z31:Z59">+(S31+U31+W31)</f>
        <v>2</v>
      </c>
      <c r="AA31">
        <f aca="true" t="shared" si="9" ref="AA31:AA59">+(T31+V31+X31)</f>
        <v>7</v>
      </c>
    </row>
    <row r="32" spans="1:27" ht="12.75">
      <c r="A32" t="s">
        <v>42</v>
      </c>
      <c r="B32">
        <v>7</v>
      </c>
      <c r="C32">
        <v>0</v>
      </c>
      <c r="D32">
        <v>0</v>
      </c>
      <c r="E32">
        <v>1</v>
      </c>
      <c r="F32">
        <v>2</v>
      </c>
      <c r="G32">
        <v>0</v>
      </c>
      <c r="I32">
        <f t="shared" si="0"/>
        <v>9</v>
      </c>
      <c r="J32">
        <f t="shared" si="1"/>
        <v>1</v>
      </c>
      <c r="O32">
        <v>1</v>
      </c>
      <c r="R32" t="s">
        <v>42</v>
      </c>
      <c r="S32">
        <f t="shared" si="2"/>
        <v>6</v>
      </c>
      <c r="T32">
        <f t="shared" si="3"/>
        <v>0</v>
      </c>
      <c r="U32">
        <f t="shared" si="4"/>
        <v>0</v>
      </c>
      <c r="V32">
        <f t="shared" si="5"/>
        <v>1</v>
      </c>
      <c r="W32">
        <f t="shared" si="6"/>
        <v>2</v>
      </c>
      <c r="X32">
        <f t="shared" si="7"/>
        <v>0</v>
      </c>
      <c r="Z32">
        <f t="shared" si="8"/>
        <v>8</v>
      </c>
      <c r="AA32">
        <f t="shared" si="9"/>
        <v>1</v>
      </c>
    </row>
    <row r="33" spans="1:27" ht="12.75">
      <c r="A33" t="s">
        <v>43</v>
      </c>
      <c r="B33">
        <v>1</v>
      </c>
      <c r="C33">
        <v>2</v>
      </c>
      <c r="D33">
        <v>1</v>
      </c>
      <c r="E33">
        <v>1</v>
      </c>
      <c r="F33">
        <v>2</v>
      </c>
      <c r="G33">
        <v>3</v>
      </c>
      <c r="I33">
        <f t="shared" si="0"/>
        <v>4</v>
      </c>
      <c r="J33">
        <f t="shared" si="1"/>
        <v>6</v>
      </c>
      <c r="P33">
        <v>1</v>
      </c>
      <c r="R33" t="s">
        <v>43</v>
      </c>
      <c r="S33">
        <f t="shared" si="2"/>
        <v>1</v>
      </c>
      <c r="T33">
        <f t="shared" si="3"/>
        <v>2</v>
      </c>
      <c r="U33">
        <f t="shared" si="4"/>
        <v>1</v>
      </c>
      <c r="V33">
        <f t="shared" si="5"/>
        <v>1</v>
      </c>
      <c r="W33">
        <f t="shared" si="6"/>
        <v>2</v>
      </c>
      <c r="X33">
        <f t="shared" si="7"/>
        <v>2</v>
      </c>
      <c r="Z33">
        <f t="shared" si="8"/>
        <v>4</v>
      </c>
      <c r="AA33">
        <f t="shared" si="9"/>
        <v>5</v>
      </c>
    </row>
    <row r="34" spans="1:27" ht="12.75">
      <c r="A34" t="s">
        <v>28</v>
      </c>
      <c r="B34">
        <v>4</v>
      </c>
      <c r="C34">
        <v>1</v>
      </c>
      <c r="D34">
        <v>1</v>
      </c>
      <c r="E34">
        <v>2</v>
      </c>
      <c r="F34">
        <v>1</v>
      </c>
      <c r="G34">
        <v>0</v>
      </c>
      <c r="I34">
        <f t="shared" si="0"/>
        <v>6</v>
      </c>
      <c r="J34">
        <f t="shared" si="1"/>
        <v>3</v>
      </c>
      <c r="N34">
        <v>1</v>
      </c>
      <c r="R34" t="s">
        <v>28</v>
      </c>
      <c r="S34">
        <f t="shared" si="2"/>
        <v>4</v>
      </c>
      <c r="T34">
        <f t="shared" si="3"/>
        <v>0</v>
      </c>
      <c r="U34">
        <f t="shared" si="4"/>
        <v>1</v>
      </c>
      <c r="V34">
        <f t="shared" si="5"/>
        <v>2</v>
      </c>
      <c r="W34">
        <f t="shared" si="6"/>
        <v>1</v>
      </c>
      <c r="X34">
        <f t="shared" si="7"/>
        <v>0</v>
      </c>
      <c r="Z34">
        <f t="shared" si="8"/>
        <v>6</v>
      </c>
      <c r="AA34">
        <f t="shared" si="9"/>
        <v>2</v>
      </c>
    </row>
    <row r="35" spans="1:27" ht="12.75">
      <c r="A35" t="s">
        <v>44</v>
      </c>
      <c r="B35">
        <v>0</v>
      </c>
      <c r="C35">
        <v>1</v>
      </c>
      <c r="D35">
        <v>1</v>
      </c>
      <c r="E35">
        <v>3</v>
      </c>
      <c r="F35">
        <v>1</v>
      </c>
      <c r="G35">
        <v>2</v>
      </c>
      <c r="I35">
        <f t="shared" si="0"/>
        <v>2</v>
      </c>
      <c r="J35">
        <f t="shared" si="1"/>
        <v>6</v>
      </c>
      <c r="L35">
        <v>1</v>
      </c>
      <c r="R35" t="s">
        <v>44</v>
      </c>
      <c r="S35">
        <f t="shared" si="2"/>
        <v>0</v>
      </c>
      <c r="T35">
        <f t="shared" si="3"/>
        <v>1</v>
      </c>
      <c r="U35">
        <f t="shared" si="4"/>
        <v>1</v>
      </c>
      <c r="V35">
        <f t="shared" si="5"/>
        <v>2</v>
      </c>
      <c r="W35">
        <f t="shared" si="6"/>
        <v>1</v>
      </c>
      <c r="X35">
        <f t="shared" si="7"/>
        <v>2</v>
      </c>
      <c r="Z35">
        <f t="shared" si="8"/>
        <v>2</v>
      </c>
      <c r="AA35">
        <f t="shared" si="9"/>
        <v>5</v>
      </c>
    </row>
    <row r="36" spans="1:27" ht="12.75">
      <c r="A36" t="s">
        <v>45</v>
      </c>
      <c r="B36">
        <v>6</v>
      </c>
      <c r="C36">
        <v>2</v>
      </c>
      <c r="D36">
        <v>0</v>
      </c>
      <c r="E36">
        <v>1</v>
      </c>
      <c r="F36">
        <v>1</v>
      </c>
      <c r="G36">
        <v>0</v>
      </c>
      <c r="I36">
        <f t="shared" si="0"/>
        <v>7</v>
      </c>
      <c r="J36">
        <f t="shared" si="1"/>
        <v>3</v>
      </c>
      <c r="N36">
        <v>1</v>
      </c>
      <c r="R36" t="s">
        <v>45</v>
      </c>
      <c r="S36">
        <f t="shared" si="2"/>
        <v>6</v>
      </c>
      <c r="T36">
        <f t="shared" si="3"/>
        <v>1</v>
      </c>
      <c r="U36">
        <f t="shared" si="4"/>
        <v>0</v>
      </c>
      <c r="V36">
        <f t="shared" si="5"/>
        <v>1</v>
      </c>
      <c r="W36">
        <f t="shared" si="6"/>
        <v>1</v>
      </c>
      <c r="X36">
        <f t="shared" si="7"/>
        <v>0</v>
      </c>
      <c r="Z36">
        <f t="shared" si="8"/>
        <v>7</v>
      </c>
      <c r="AA36">
        <f t="shared" si="9"/>
        <v>2</v>
      </c>
    </row>
    <row r="37" spans="1:27" ht="12.75">
      <c r="A37" t="s">
        <v>46</v>
      </c>
      <c r="B37">
        <v>0</v>
      </c>
      <c r="C37">
        <v>1</v>
      </c>
      <c r="D37">
        <v>0</v>
      </c>
      <c r="E37">
        <v>3</v>
      </c>
      <c r="F37">
        <v>0</v>
      </c>
      <c r="G37">
        <v>2</v>
      </c>
      <c r="I37">
        <f t="shared" si="0"/>
        <v>0</v>
      </c>
      <c r="J37">
        <f t="shared" si="1"/>
        <v>6</v>
      </c>
      <c r="L37">
        <v>1</v>
      </c>
      <c r="R37" t="s">
        <v>46</v>
      </c>
      <c r="S37">
        <f t="shared" si="2"/>
        <v>0</v>
      </c>
      <c r="T37">
        <f t="shared" si="3"/>
        <v>1</v>
      </c>
      <c r="U37">
        <f t="shared" si="4"/>
        <v>0</v>
      </c>
      <c r="V37">
        <f t="shared" si="5"/>
        <v>2</v>
      </c>
      <c r="W37">
        <f t="shared" si="6"/>
        <v>0</v>
      </c>
      <c r="X37">
        <f t="shared" si="7"/>
        <v>2</v>
      </c>
      <c r="Z37">
        <f t="shared" si="8"/>
        <v>0</v>
      </c>
      <c r="AA37">
        <f t="shared" si="9"/>
        <v>5</v>
      </c>
    </row>
    <row r="38" spans="1:27" ht="12.75">
      <c r="A38" t="s">
        <v>29</v>
      </c>
      <c r="B38">
        <v>0</v>
      </c>
      <c r="C38">
        <v>3</v>
      </c>
      <c r="D38">
        <v>0</v>
      </c>
      <c r="E38">
        <v>4</v>
      </c>
      <c r="F38">
        <v>0</v>
      </c>
      <c r="G38">
        <v>0</v>
      </c>
      <c r="I38">
        <f t="shared" si="0"/>
        <v>0</v>
      </c>
      <c r="J38">
        <f t="shared" si="1"/>
        <v>7</v>
      </c>
      <c r="L38">
        <v>1</v>
      </c>
      <c r="R38" t="s">
        <v>29</v>
      </c>
      <c r="S38">
        <f t="shared" si="2"/>
        <v>0</v>
      </c>
      <c r="T38">
        <f t="shared" si="3"/>
        <v>3</v>
      </c>
      <c r="U38">
        <f t="shared" si="4"/>
        <v>0</v>
      </c>
      <c r="V38">
        <f t="shared" si="5"/>
        <v>3</v>
      </c>
      <c r="W38">
        <f t="shared" si="6"/>
        <v>0</v>
      </c>
      <c r="X38">
        <f t="shared" si="7"/>
        <v>0</v>
      </c>
      <c r="Z38">
        <f t="shared" si="8"/>
        <v>0</v>
      </c>
      <c r="AA38">
        <f t="shared" si="9"/>
        <v>6</v>
      </c>
    </row>
    <row r="39" spans="1:27" ht="12.75">
      <c r="A39" t="s">
        <v>47</v>
      </c>
      <c r="I39">
        <f t="shared" si="0"/>
        <v>0</v>
      </c>
      <c r="J39">
        <f t="shared" si="1"/>
        <v>0</v>
      </c>
      <c r="R39" t="s">
        <v>47</v>
      </c>
      <c r="S39">
        <f t="shared" si="2"/>
        <v>0</v>
      </c>
      <c r="T39">
        <f t="shared" si="3"/>
        <v>0</v>
      </c>
      <c r="U39">
        <f t="shared" si="4"/>
        <v>0</v>
      </c>
      <c r="V39">
        <f t="shared" si="5"/>
        <v>0</v>
      </c>
      <c r="W39">
        <f t="shared" si="6"/>
        <v>0</v>
      </c>
      <c r="X39">
        <f t="shared" si="7"/>
        <v>0</v>
      </c>
      <c r="Z39">
        <f t="shared" si="8"/>
        <v>0</v>
      </c>
      <c r="AA39">
        <f t="shared" si="9"/>
        <v>0</v>
      </c>
    </row>
    <row r="40" spans="1:27" ht="12.75">
      <c r="A40" t="s">
        <v>48</v>
      </c>
      <c r="I40">
        <f t="shared" si="0"/>
        <v>0</v>
      </c>
      <c r="J40">
        <f t="shared" si="1"/>
        <v>0</v>
      </c>
      <c r="R40" t="s">
        <v>48</v>
      </c>
      <c r="S40">
        <f t="shared" si="2"/>
        <v>0</v>
      </c>
      <c r="T40">
        <f t="shared" si="3"/>
        <v>0</v>
      </c>
      <c r="U40">
        <f t="shared" si="4"/>
        <v>0</v>
      </c>
      <c r="V40">
        <f t="shared" si="5"/>
        <v>0</v>
      </c>
      <c r="W40">
        <f t="shared" si="6"/>
        <v>0</v>
      </c>
      <c r="X40">
        <f t="shared" si="7"/>
        <v>0</v>
      </c>
      <c r="Z40">
        <f t="shared" si="8"/>
        <v>0</v>
      </c>
      <c r="AA40">
        <f t="shared" si="9"/>
        <v>0</v>
      </c>
    </row>
    <row r="41" spans="1:27" ht="12.75">
      <c r="A41" t="s">
        <v>49</v>
      </c>
      <c r="I41">
        <f t="shared" si="0"/>
        <v>0</v>
      </c>
      <c r="J41">
        <f t="shared" si="1"/>
        <v>0</v>
      </c>
      <c r="R41" t="s">
        <v>49</v>
      </c>
      <c r="S41">
        <f t="shared" si="2"/>
        <v>0</v>
      </c>
      <c r="T41">
        <f t="shared" si="3"/>
        <v>0</v>
      </c>
      <c r="U41">
        <f t="shared" si="4"/>
        <v>0</v>
      </c>
      <c r="V41">
        <f t="shared" si="5"/>
        <v>0</v>
      </c>
      <c r="W41">
        <f t="shared" si="6"/>
        <v>0</v>
      </c>
      <c r="X41">
        <f t="shared" si="7"/>
        <v>0</v>
      </c>
      <c r="Z41">
        <f t="shared" si="8"/>
        <v>0</v>
      </c>
      <c r="AA41">
        <f t="shared" si="9"/>
        <v>0</v>
      </c>
    </row>
    <row r="42" spans="1:27" ht="12.75">
      <c r="A42" t="s">
        <v>50</v>
      </c>
      <c r="I42">
        <f t="shared" si="0"/>
        <v>0</v>
      </c>
      <c r="J42">
        <f t="shared" si="1"/>
        <v>0</v>
      </c>
      <c r="R42" t="s">
        <v>50</v>
      </c>
      <c r="S42">
        <f t="shared" si="2"/>
        <v>0</v>
      </c>
      <c r="T42">
        <f t="shared" si="3"/>
        <v>0</v>
      </c>
      <c r="U42">
        <f t="shared" si="4"/>
        <v>0</v>
      </c>
      <c r="V42">
        <f t="shared" si="5"/>
        <v>0</v>
      </c>
      <c r="W42">
        <f t="shared" si="6"/>
        <v>0</v>
      </c>
      <c r="X42">
        <f t="shared" si="7"/>
        <v>0</v>
      </c>
      <c r="Z42">
        <f t="shared" si="8"/>
        <v>0</v>
      </c>
      <c r="AA42">
        <f t="shared" si="9"/>
        <v>0</v>
      </c>
    </row>
    <row r="43" spans="1:27" ht="12.75">
      <c r="A43" t="s">
        <v>51</v>
      </c>
      <c r="I43">
        <f t="shared" si="0"/>
        <v>0</v>
      </c>
      <c r="J43">
        <f t="shared" si="1"/>
        <v>0</v>
      </c>
      <c r="R43" t="s">
        <v>51</v>
      </c>
      <c r="S43">
        <f t="shared" si="2"/>
        <v>0</v>
      </c>
      <c r="T43">
        <f t="shared" si="3"/>
        <v>0</v>
      </c>
      <c r="U43">
        <f t="shared" si="4"/>
        <v>0</v>
      </c>
      <c r="V43">
        <f t="shared" si="5"/>
        <v>0</v>
      </c>
      <c r="W43">
        <f t="shared" si="6"/>
        <v>0</v>
      </c>
      <c r="X43">
        <f t="shared" si="7"/>
        <v>0</v>
      </c>
      <c r="Z43">
        <f t="shared" si="8"/>
        <v>0</v>
      </c>
      <c r="AA43">
        <f t="shared" si="9"/>
        <v>0</v>
      </c>
    </row>
    <row r="44" spans="1:27" ht="12.75">
      <c r="A44" t="s">
        <v>52</v>
      </c>
      <c r="I44">
        <f t="shared" si="0"/>
        <v>0</v>
      </c>
      <c r="J44">
        <f t="shared" si="1"/>
        <v>0</v>
      </c>
      <c r="R44" t="s">
        <v>52</v>
      </c>
      <c r="S44">
        <f t="shared" si="2"/>
        <v>0</v>
      </c>
      <c r="T44">
        <f t="shared" si="3"/>
        <v>0</v>
      </c>
      <c r="U44">
        <f t="shared" si="4"/>
        <v>0</v>
      </c>
      <c r="V44">
        <f t="shared" si="5"/>
        <v>0</v>
      </c>
      <c r="W44">
        <f t="shared" si="6"/>
        <v>0</v>
      </c>
      <c r="X44">
        <f t="shared" si="7"/>
        <v>0</v>
      </c>
      <c r="Z44">
        <f t="shared" si="8"/>
        <v>0</v>
      </c>
      <c r="AA44">
        <f t="shared" si="9"/>
        <v>0</v>
      </c>
    </row>
    <row r="45" spans="1:27" ht="12.75">
      <c r="A45" t="s">
        <v>35</v>
      </c>
      <c r="I45">
        <f t="shared" si="0"/>
        <v>0</v>
      </c>
      <c r="J45">
        <f t="shared" si="1"/>
        <v>0</v>
      </c>
      <c r="R45" t="s">
        <v>35</v>
      </c>
      <c r="S45">
        <f t="shared" si="2"/>
        <v>0</v>
      </c>
      <c r="T45">
        <f t="shared" si="3"/>
        <v>0</v>
      </c>
      <c r="U45">
        <f t="shared" si="4"/>
        <v>0</v>
      </c>
      <c r="V45">
        <f t="shared" si="5"/>
        <v>0</v>
      </c>
      <c r="W45">
        <f t="shared" si="6"/>
        <v>0</v>
      </c>
      <c r="X45">
        <f t="shared" si="7"/>
        <v>0</v>
      </c>
      <c r="Z45">
        <f t="shared" si="8"/>
        <v>0</v>
      </c>
      <c r="AA45">
        <f t="shared" si="9"/>
        <v>0</v>
      </c>
    </row>
    <row r="46" spans="1:27" ht="12.75">
      <c r="A46" t="s">
        <v>53</v>
      </c>
      <c r="I46">
        <f t="shared" si="0"/>
        <v>0</v>
      </c>
      <c r="J46">
        <f t="shared" si="1"/>
        <v>0</v>
      </c>
      <c r="R46" t="s">
        <v>53</v>
      </c>
      <c r="S46">
        <f t="shared" si="2"/>
        <v>0</v>
      </c>
      <c r="T46">
        <f t="shared" si="3"/>
        <v>0</v>
      </c>
      <c r="U46">
        <f t="shared" si="4"/>
        <v>0</v>
      </c>
      <c r="V46">
        <f t="shared" si="5"/>
        <v>0</v>
      </c>
      <c r="W46">
        <f t="shared" si="6"/>
        <v>0</v>
      </c>
      <c r="X46">
        <f t="shared" si="7"/>
        <v>0</v>
      </c>
      <c r="Z46">
        <f t="shared" si="8"/>
        <v>0</v>
      </c>
      <c r="AA46">
        <f t="shared" si="9"/>
        <v>0</v>
      </c>
    </row>
    <row r="47" spans="1:27" ht="12.75">
      <c r="A47" t="s">
        <v>33</v>
      </c>
      <c r="I47">
        <f t="shared" si="0"/>
        <v>0</v>
      </c>
      <c r="J47">
        <f t="shared" si="1"/>
        <v>0</v>
      </c>
      <c r="R47" t="s">
        <v>33</v>
      </c>
      <c r="S47">
        <f t="shared" si="2"/>
        <v>0</v>
      </c>
      <c r="T47">
        <f t="shared" si="3"/>
        <v>0</v>
      </c>
      <c r="U47">
        <f t="shared" si="4"/>
        <v>0</v>
      </c>
      <c r="V47">
        <f t="shared" si="5"/>
        <v>0</v>
      </c>
      <c r="W47">
        <f t="shared" si="6"/>
        <v>0</v>
      </c>
      <c r="X47">
        <f t="shared" si="7"/>
        <v>0</v>
      </c>
      <c r="Z47">
        <f t="shared" si="8"/>
        <v>0</v>
      </c>
      <c r="AA47">
        <f t="shared" si="9"/>
        <v>0</v>
      </c>
    </row>
    <row r="48" spans="1:27" ht="12.75">
      <c r="A48" t="s">
        <v>32</v>
      </c>
      <c r="I48">
        <f t="shared" si="0"/>
        <v>0</v>
      </c>
      <c r="J48">
        <f t="shared" si="1"/>
        <v>0</v>
      </c>
      <c r="R48" t="s">
        <v>32</v>
      </c>
      <c r="S48">
        <f t="shared" si="2"/>
        <v>0</v>
      </c>
      <c r="T48">
        <f t="shared" si="3"/>
        <v>0</v>
      </c>
      <c r="U48">
        <f t="shared" si="4"/>
        <v>0</v>
      </c>
      <c r="V48">
        <f t="shared" si="5"/>
        <v>0</v>
      </c>
      <c r="W48">
        <f t="shared" si="6"/>
        <v>0</v>
      </c>
      <c r="X48">
        <f t="shared" si="7"/>
        <v>0</v>
      </c>
      <c r="Z48">
        <f t="shared" si="8"/>
        <v>0</v>
      </c>
      <c r="AA48">
        <f t="shared" si="9"/>
        <v>0</v>
      </c>
    </row>
    <row r="49" spans="1:27" ht="12.75">
      <c r="A49" t="s">
        <v>30</v>
      </c>
      <c r="I49">
        <f t="shared" si="0"/>
        <v>0</v>
      </c>
      <c r="J49">
        <f t="shared" si="1"/>
        <v>0</v>
      </c>
      <c r="R49" t="s">
        <v>30</v>
      </c>
      <c r="S49">
        <f t="shared" si="2"/>
        <v>0</v>
      </c>
      <c r="T49">
        <f t="shared" si="3"/>
        <v>0</v>
      </c>
      <c r="U49">
        <f t="shared" si="4"/>
        <v>0</v>
      </c>
      <c r="V49">
        <f t="shared" si="5"/>
        <v>0</v>
      </c>
      <c r="W49">
        <f t="shared" si="6"/>
        <v>0</v>
      </c>
      <c r="X49">
        <f t="shared" si="7"/>
        <v>0</v>
      </c>
      <c r="Z49">
        <f t="shared" si="8"/>
        <v>0</v>
      </c>
      <c r="AA49">
        <f t="shared" si="9"/>
        <v>0</v>
      </c>
    </row>
    <row r="50" spans="1:27" ht="12.75">
      <c r="A50" t="s">
        <v>31</v>
      </c>
      <c r="I50">
        <f t="shared" si="0"/>
        <v>0</v>
      </c>
      <c r="J50">
        <f t="shared" si="1"/>
        <v>0</v>
      </c>
      <c r="R50" t="s">
        <v>31</v>
      </c>
      <c r="S50">
        <f t="shared" si="2"/>
        <v>0</v>
      </c>
      <c r="T50">
        <f t="shared" si="3"/>
        <v>0</v>
      </c>
      <c r="U50">
        <f t="shared" si="4"/>
        <v>0</v>
      </c>
      <c r="V50">
        <f t="shared" si="5"/>
        <v>0</v>
      </c>
      <c r="W50">
        <f t="shared" si="6"/>
        <v>0</v>
      </c>
      <c r="X50">
        <f t="shared" si="7"/>
        <v>0</v>
      </c>
      <c r="Z50">
        <f t="shared" si="8"/>
        <v>0</v>
      </c>
      <c r="AA50">
        <f t="shared" si="9"/>
        <v>0</v>
      </c>
    </row>
    <row r="51" spans="1:27" ht="12.75">
      <c r="A51" t="s">
        <v>54</v>
      </c>
      <c r="I51">
        <f t="shared" si="0"/>
        <v>0</v>
      </c>
      <c r="J51">
        <f t="shared" si="1"/>
        <v>0</v>
      </c>
      <c r="R51" t="s">
        <v>54</v>
      </c>
      <c r="S51">
        <f t="shared" si="2"/>
        <v>0</v>
      </c>
      <c r="T51">
        <f t="shared" si="3"/>
        <v>0</v>
      </c>
      <c r="U51">
        <f t="shared" si="4"/>
        <v>0</v>
      </c>
      <c r="V51">
        <f t="shared" si="5"/>
        <v>0</v>
      </c>
      <c r="W51">
        <f t="shared" si="6"/>
        <v>0</v>
      </c>
      <c r="X51">
        <f t="shared" si="7"/>
        <v>0</v>
      </c>
      <c r="Z51">
        <f t="shared" si="8"/>
        <v>0</v>
      </c>
      <c r="AA51">
        <f t="shared" si="9"/>
        <v>0</v>
      </c>
    </row>
    <row r="52" spans="1:27" ht="12.75">
      <c r="A52" t="s">
        <v>36</v>
      </c>
      <c r="I52">
        <f t="shared" si="0"/>
        <v>0</v>
      </c>
      <c r="J52">
        <f t="shared" si="1"/>
        <v>0</v>
      </c>
      <c r="R52" t="s">
        <v>36</v>
      </c>
      <c r="S52">
        <f t="shared" si="2"/>
        <v>0</v>
      </c>
      <c r="T52">
        <f t="shared" si="3"/>
        <v>0</v>
      </c>
      <c r="U52">
        <f t="shared" si="4"/>
        <v>0</v>
      </c>
      <c r="V52">
        <f t="shared" si="5"/>
        <v>0</v>
      </c>
      <c r="W52">
        <f t="shared" si="6"/>
        <v>0</v>
      </c>
      <c r="X52">
        <f t="shared" si="7"/>
        <v>0</v>
      </c>
      <c r="Z52">
        <f t="shared" si="8"/>
        <v>0</v>
      </c>
      <c r="AA52">
        <f t="shared" si="9"/>
        <v>0</v>
      </c>
    </row>
    <row r="53" spans="1:27" ht="12.75">
      <c r="A53" t="s">
        <v>34</v>
      </c>
      <c r="I53">
        <f t="shared" si="0"/>
        <v>0</v>
      </c>
      <c r="J53">
        <f t="shared" si="1"/>
        <v>0</v>
      </c>
      <c r="R53" t="s">
        <v>34</v>
      </c>
      <c r="S53">
        <f t="shared" si="2"/>
        <v>0</v>
      </c>
      <c r="T53">
        <f t="shared" si="3"/>
        <v>0</v>
      </c>
      <c r="U53">
        <f t="shared" si="4"/>
        <v>0</v>
      </c>
      <c r="V53">
        <f t="shared" si="5"/>
        <v>0</v>
      </c>
      <c r="W53">
        <f t="shared" si="6"/>
        <v>0</v>
      </c>
      <c r="X53">
        <f t="shared" si="7"/>
        <v>0</v>
      </c>
      <c r="Z53">
        <f t="shared" si="8"/>
        <v>0</v>
      </c>
      <c r="AA53">
        <f t="shared" si="9"/>
        <v>0</v>
      </c>
    </row>
    <row r="54" spans="1:27" ht="12.75">
      <c r="A54" t="s">
        <v>37</v>
      </c>
      <c r="I54">
        <f t="shared" si="0"/>
        <v>0</v>
      </c>
      <c r="J54">
        <f t="shared" si="1"/>
        <v>0</v>
      </c>
      <c r="R54" t="s">
        <v>37</v>
      </c>
      <c r="S54">
        <f t="shared" si="2"/>
        <v>0</v>
      </c>
      <c r="T54">
        <f t="shared" si="3"/>
        <v>0</v>
      </c>
      <c r="U54">
        <f t="shared" si="4"/>
        <v>0</v>
      </c>
      <c r="V54">
        <f t="shared" si="5"/>
        <v>0</v>
      </c>
      <c r="W54">
        <f t="shared" si="6"/>
        <v>0</v>
      </c>
      <c r="X54">
        <f t="shared" si="7"/>
        <v>0</v>
      </c>
      <c r="Z54">
        <f t="shared" si="8"/>
        <v>0</v>
      </c>
      <c r="AA54">
        <f t="shared" si="9"/>
        <v>0</v>
      </c>
    </row>
    <row r="55" spans="1:27" ht="12.75">
      <c r="A55" t="s">
        <v>35</v>
      </c>
      <c r="I55">
        <f t="shared" si="0"/>
        <v>0</v>
      </c>
      <c r="J55">
        <f t="shared" si="1"/>
        <v>0</v>
      </c>
      <c r="R55" t="s">
        <v>35</v>
      </c>
      <c r="S55">
        <f t="shared" si="2"/>
        <v>0</v>
      </c>
      <c r="T55">
        <f t="shared" si="3"/>
        <v>0</v>
      </c>
      <c r="U55">
        <f t="shared" si="4"/>
        <v>0</v>
      </c>
      <c r="V55">
        <f t="shared" si="5"/>
        <v>0</v>
      </c>
      <c r="W55">
        <f t="shared" si="6"/>
        <v>0</v>
      </c>
      <c r="X55">
        <f t="shared" si="7"/>
        <v>0</v>
      </c>
      <c r="Z55">
        <f t="shared" si="8"/>
        <v>0</v>
      </c>
      <c r="AA55">
        <f t="shared" si="9"/>
        <v>0</v>
      </c>
    </row>
    <row r="56" spans="1:27" ht="12.75">
      <c r="A56" t="s">
        <v>55</v>
      </c>
      <c r="I56">
        <f t="shared" si="0"/>
        <v>0</v>
      </c>
      <c r="J56">
        <f t="shared" si="1"/>
        <v>0</v>
      </c>
      <c r="R56" t="s">
        <v>55</v>
      </c>
      <c r="S56">
        <f t="shared" si="2"/>
        <v>0</v>
      </c>
      <c r="T56">
        <f t="shared" si="3"/>
        <v>0</v>
      </c>
      <c r="U56">
        <f t="shared" si="4"/>
        <v>0</v>
      </c>
      <c r="V56">
        <f t="shared" si="5"/>
        <v>0</v>
      </c>
      <c r="W56">
        <f t="shared" si="6"/>
        <v>0</v>
      </c>
      <c r="X56">
        <f t="shared" si="7"/>
        <v>0</v>
      </c>
      <c r="Z56">
        <f t="shared" si="8"/>
        <v>0</v>
      </c>
      <c r="AA56">
        <f t="shared" si="9"/>
        <v>0</v>
      </c>
    </row>
    <row r="57" spans="1:27" ht="12.75">
      <c r="A57" t="s">
        <v>54</v>
      </c>
      <c r="I57">
        <f t="shared" si="0"/>
        <v>0</v>
      </c>
      <c r="J57">
        <f t="shared" si="1"/>
        <v>0</v>
      </c>
      <c r="R57" t="s">
        <v>54</v>
      </c>
      <c r="S57">
        <f t="shared" si="2"/>
        <v>0</v>
      </c>
      <c r="T57">
        <f t="shared" si="3"/>
        <v>0</v>
      </c>
      <c r="U57">
        <f t="shared" si="4"/>
        <v>0</v>
      </c>
      <c r="V57">
        <f t="shared" si="5"/>
        <v>0</v>
      </c>
      <c r="W57">
        <f t="shared" si="6"/>
        <v>0</v>
      </c>
      <c r="X57">
        <f t="shared" si="7"/>
        <v>0</v>
      </c>
      <c r="Z57">
        <f t="shared" si="8"/>
        <v>0</v>
      </c>
      <c r="AA57">
        <f t="shared" si="9"/>
        <v>0</v>
      </c>
    </row>
    <row r="58" spans="1:27" ht="12.75">
      <c r="A58" t="s">
        <v>38</v>
      </c>
      <c r="I58">
        <f t="shared" si="0"/>
        <v>0</v>
      </c>
      <c r="J58">
        <f t="shared" si="1"/>
        <v>0</v>
      </c>
      <c r="R58" t="s">
        <v>38</v>
      </c>
      <c r="S58">
        <f t="shared" si="2"/>
        <v>0</v>
      </c>
      <c r="T58">
        <f t="shared" si="3"/>
        <v>0</v>
      </c>
      <c r="U58">
        <f t="shared" si="4"/>
        <v>0</v>
      </c>
      <c r="V58">
        <f t="shared" si="5"/>
        <v>0</v>
      </c>
      <c r="W58">
        <f t="shared" si="6"/>
        <v>0</v>
      </c>
      <c r="X58">
        <f t="shared" si="7"/>
        <v>0</v>
      </c>
      <c r="Z58">
        <f t="shared" si="8"/>
        <v>0</v>
      </c>
      <c r="AA58">
        <f t="shared" si="9"/>
        <v>0</v>
      </c>
    </row>
    <row r="59" spans="1:27" ht="12.75">
      <c r="A59" t="s">
        <v>33</v>
      </c>
      <c r="I59">
        <f t="shared" si="0"/>
        <v>0</v>
      </c>
      <c r="J59">
        <f t="shared" si="1"/>
        <v>0</v>
      </c>
      <c r="R59" t="s">
        <v>33</v>
      </c>
      <c r="S59">
        <f t="shared" si="2"/>
        <v>0</v>
      </c>
      <c r="T59">
        <f t="shared" si="3"/>
        <v>0</v>
      </c>
      <c r="U59">
        <f t="shared" si="4"/>
        <v>0</v>
      </c>
      <c r="V59">
        <f t="shared" si="5"/>
        <v>0</v>
      </c>
      <c r="W59">
        <f t="shared" si="6"/>
        <v>0</v>
      </c>
      <c r="X59">
        <f t="shared" si="7"/>
        <v>0</v>
      </c>
      <c r="Z59">
        <f t="shared" si="8"/>
        <v>0</v>
      </c>
      <c r="AA59">
        <f t="shared" si="9"/>
        <v>0</v>
      </c>
    </row>
    <row r="67" spans="1:27" ht="12.75">
      <c r="A67" t="s">
        <v>39</v>
      </c>
      <c r="B67">
        <f aca="true" t="shared" si="10" ref="B67:G67">+SUM(B30:B66)</f>
        <v>18</v>
      </c>
      <c r="C67">
        <f t="shared" si="10"/>
        <v>13</v>
      </c>
      <c r="D67">
        <f t="shared" si="10"/>
        <v>6</v>
      </c>
      <c r="E67">
        <f t="shared" si="10"/>
        <v>22</v>
      </c>
      <c r="F67">
        <f t="shared" si="10"/>
        <v>7</v>
      </c>
      <c r="G67">
        <f t="shared" si="10"/>
        <v>11</v>
      </c>
      <c r="I67">
        <f>+SUM(I30:I66)</f>
        <v>31</v>
      </c>
      <c r="J67">
        <f>+SUM(J30:J66)</f>
        <v>46</v>
      </c>
      <c r="S67">
        <f>+SUM(S30:S66)</f>
        <v>17</v>
      </c>
      <c r="T67">
        <f>+SUM(T30:T66)</f>
        <v>11</v>
      </c>
      <c r="U67">
        <f>+SUM(U30:U66)</f>
        <v>6</v>
      </c>
      <c r="V67">
        <f>+SUM(V30:V66)</f>
        <v>18</v>
      </c>
      <c r="W67">
        <f>+SUM(W30:W66)</f>
        <v>7</v>
      </c>
      <c r="X67">
        <f>+SUM(X30:X66)</f>
        <v>9</v>
      </c>
      <c r="Z67">
        <f>+SUM(Z30:Z66)</f>
        <v>30</v>
      </c>
      <c r="AA67">
        <f>+SUM(AA30:AA66)</f>
        <v>38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Baker</dc:creator>
  <cp:keywords/>
  <dc:description/>
  <cp:lastModifiedBy>Allen Baker</cp:lastModifiedBy>
  <dcterms:created xsi:type="dcterms:W3CDTF">2008-01-16T15:43:55Z</dcterms:created>
  <dcterms:modified xsi:type="dcterms:W3CDTF">2009-12-20T17:51:53Z</dcterms:modified>
  <cp:category/>
  <cp:version/>
  <cp:contentType/>
  <cp:contentStatus/>
</cp:coreProperties>
</file>